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<sst xmlns="http://schemas.openxmlformats.org/spreadsheetml/2006/main" count="90" uniqueCount="59">
  <si>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Prospetto di calcolo dell'efficienza termica di un appartamento.</t>
  </si>
  <si>
    <t>Formule di rferimento  termotecnico.</t>
  </si>
  <si>
    <t xml:space="preserve">Quantità di calore emesso da un termosifone . </t>
  </si>
  <si>
    <t>Q= k*S (((Ti +Tu)/2)-Ta)</t>
  </si>
  <si>
    <t>Q= quantità di calore in kcal/h</t>
  </si>
  <si>
    <t xml:space="preserve">k = coefficiente termico del termosifone </t>
  </si>
  <si>
    <t>per la ghisa è 7,5</t>
  </si>
  <si>
    <t xml:space="preserve">S= superficie irradiante (ogni elemento normalmente </t>
  </si>
  <si>
    <t xml:space="preserve">  </t>
  </si>
  <si>
    <t>ha 0,336 mq)</t>
  </si>
  <si>
    <t>Ti = temperatura di ingresso acqua ( 70°C normalmente)</t>
  </si>
  <si>
    <t>Tu = temperatura di uscita dell'acqua ( 50°C normalm.)</t>
  </si>
  <si>
    <t>Ta = temperatura raggiunta dall'ambiente.</t>
  </si>
  <si>
    <t>Quantità di calore scambiato tra ambienti a diversa temperatura .</t>
  </si>
  <si>
    <r>
      <t xml:space="preserve">Q = </t>
    </r>
    <r>
      <rPr>
        <sz val="10"/>
        <rFont val="Symbol"/>
        <family val="1"/>
      </rPr>
      <t xml:space="preserve">l * </t>
    </r>
    <r>
      <rPr>
        <sz val="10"/>
        <rFont val="Times New Roman"/>
        <family val="1"/>
      </rPr>
      <t>S ((Ta - Tb)/ s )</t>
    </r>
  </si>
  <si>
    <r>
      <t xml:space="preserve">l =  </t>
    </r>
    <r>
      <rPr>
        <sz val="10"/>
        <rFont val="Times New Roman"/>
        <family val="1"/>
      </rPr>
      <t xml:space="preserve">coefficiente di trasmissione termica della parete </t>
    </r>
  </si>
  <si>
    <t>per i muri di mattoni è 0,7</t>
  </si>
  <si>
    <t>s = spessore della parete divisoria in m</t>
  </si>
  <si>
    <t>Ta =  temperatura dell'ambiente a  in °C</t>
  </si>
  <si>
    <t>Tb = temperatura dell'ambiente b  in °C</t>
  </si>
  <si>
    <t>S = superficie della parete divisoria in mq.</t>
  </si>
  <si>
    <t xml:space="preserve">Ambiente </t>
  </si>
  <si>
    <t>elementi termosifone</t>
  </si>
  <si>
    <t xml:space="preserve"> Ti</t>
  </si>
  <si>
    <t>Tu</t>
  </si>
  <si>
    <t>Ta</t>
  </si>
  <si>
    <t>Quantità</t>
  </si>
  <si>
    <t>kcal/h</t>
  </si>
  <si>
    <t>°C</t>
  </si>
  <si>
    <t>N</t>
  </si>
  <si>
    <t>Sup elem</t>
  </si>
  <si>
    <t>tipo</t>
  </si>
  <si>
    <t>cucina</t>
  </si>
  <si>
    <t>camera 1</t>
  </si>
  <si>
    <t>camera 2</t>
  </si>
  <si>
    <t>ingr.salott</t>
  </si>
  <si>
    <t>disimpegn</t>
  </si>
  <si>
    <t>sgabuzz</t>
  </si>
  <si>
    <t>bagno</t>
  </si>
  <si>
    <t>totale</t>
  </si>
  <si>
    <t>Q = quantità di calore scambiata in kcal/h  per mq di parete</t>
  </si>
  <si>
    <t>Elementi di dispersione calorica di casa.</t>
  </si>
  <si>
    <t>Camera da letto</t>
  </si>
  <si>
    <t xml:space="preserve">Pareti perimetrali </t>
  </si>
  <si>
    <t>prima</t>
  </si>
  <si>
    <t>dopo</t>
  </si>
  <si>
    <t xml:space="preserve">metri </t>
  </si>
  <si>
    <t>superficie</t>
  </si>
  <si>
    <t>m</t>
  </si>
  <si>
    <t>temperatura interna</t>
  </si>
  <si>
    <t>temperatura esterna</t>
  </si>
  <si>
    <t>irragg.termico</t>
  </si>
  <si>
    <t>kcal</t>
  </si>
  <si>
    <t>dispersione termica</t>
  </si>
  <si>
    <t xml:space="preserve">solaio </t>
  </si>
  <si>
    <t>mq</t>
  </si>
  <si>
    <t xml:space="preserve">temperatura </t>
  </si>
  <si>
    <t>spessore coibent</t>
  </si>
  <si>
    <t>fattore lambda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</si>
</sst>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6"/>
  <sheetViews>
    <sheetView tabSelected="1" workbookViewId="0" topLeftCell="A3">
      <selection activeCell="T10" sqref="T10"/>
    </sheetView>
  </sheetViews>
  <sheetFormatPr defaultColWidth="9.140625" defaultRowHeight="12.75"/>
  <sheetData>
    <row r="3" ht="12.75">
      <c r="B3" t="s">
        <v>0</v>
      </c>
    </row>
    <row r="5" spans="2:5" ht="12.75">
      <c r="B5" s="2" t="s">
        <v>1</v>
      </c>
      <c r="C5" s="2"/>
      <c r="D5" s="2"/>
      <c r="E5" s="2"/>
    </row>
    <row r="6" spans="14:28" ht="12.75">
      <c r="N6" s="6" t="s">
        <v>21</v>
      </c>
      <c r="O6" s="7" t="s">
        <v>22</v>
      </c>
      <c r="P6" s="8"/>
      <c r="Q6" s="6" t="s">
        <v>23</v>
      </c>
      <c r="R6" s="6" t="s">
        <v>24</v>
      </c>
      <c r="S6" s="6" t="s">
        <v>25</v>
      </c>
      <c r="T6" s="3" t="s">
        <v>26</v>
      </c>
      <c r="V6" s="6" t="s">
        <v>21</v>
      </c>
      <c r="W6" s="7" t="s">
        <v>22</v>
      </c>
      <c r="X6" s="8"/>
      <c r="Y6" s="6" t="s">
        <v>23</v>
      </c>
      <c r="Z6" s="6" t="s">
        <v>24</v>
      </c>
      <c r="AA6" s="6" t="s">
        <v>25</v>
      </c>
      <c r="AB6" s="3" t="s">
        <v>26</v>
      </c>
    </row>
    <row r="7" spans="2:28" ht="12.75">
      <c r="B7" t="s">
        <v>2</v>
      </c>
      <c r="G7" t="s">
        <v>3</v>
      </c>
      <c r="N7" s="4" t="s">
        <v>31</v>
      </c>
      <c r="O7" s="6" t="s">
        <v>29</v>
      </c>
      <c r="P7" s="6" t="s">
        <v>30</v>
      </c>
      <c r="Q7" s="6" t="s">
        <v>28</v>
      </c>
      <c r="R7" s="6" t="s">
        <v>28</v>
      </c>
      <c r="S7" s="6" t="s">
        <v>28</v>
      </c>
      <c r="T7" s="5" t="s">
        <v>27</v>
      </c>
      <c r="V7" s="4" t="s">
        <v>31</v>
      </c>
      <c r="W7" s="6" t="s">
        <v>29</v>
      </c>
      <c r="X7" s="6" t="s">
        <v>30</v>
      </c>
      <c r="Y7" s="6" t="s">
        <v>28</v>
      </c>
      <c r="Z7" s="6" t="s">
        <v>28</v>
      </c>
      <c r="AA7" s="6" t="s">
        <v>28</v>
      </c>
      <c r="AB7" s="5" t="s">
        <v>27</v>
      </c>
    </row>
    <row r="8" spans="14:28" ht="12.75">
      <c r="N8" s="9" t="s">
        <v>32</v>
      </c>
      <c r="O8" s="9">
        <v>16</v>
      </c>
      <c r="P8" s="9">
        <f>O8*0.336</f>
        <v>5.376</v>
      </c>
      <c r="Q8" s="9">
        <v>70</v>
      </c>
      <c r="R8" s="9">
        <v>50</v>
      </c>
      <c r="S8" s="9">
        <v>21.9</v>
      </c>
      <c r="T8" s="9">
        <f>7.5*P8*(((Q8+R8)/2)-S8)</f>
        <v>1536.192</v>
      </c>
      <c r="V8" s="9" t="s">
        <v>32</v>
      </c>
      <c r="W8" s="9">
        <v>16</v>
      </c>
      <c r="X8" s="9">
        <f>W8*0.336</f>
        <v>5.376</v>
      </c>
      <c r="Y8" s="9">
        <v>70</v>
      </c>
      <c r="Z8" s="9">
        <v>50</v>
      </c>
      <c r="AA8" s="9">
        <v>15</v>
      </c>
      <c r="AB8" s="9">
        <f>7.5*X8*(((Y8+Z8)/2)-AA8)</f>
        <v>1814.4</v>
      </c>
    </row>
    <row r="9" spans="7:28" ht="12.75">
      <c r="G9" t="s">
        <v>4</v>
      </c>
      <c r="N9" s="10" t="s">
        <v>33</v>
      </c>
      <c r="O9" s="10">
        <v>13</v>
      </c>
      <c r="P9" s="9">
        <f aca="true" t="shared" si="0" ref="P9:P14">O9*0.336</f>
        <v>4.368</v>
      </c>
      <c r="Q9" s="9">
        <v>70</v>
      </c>
      <c r="R9" s="9">
        <v>50</v>
      </c>
      <c r="S9" s="9">
        <v>21.9</v>
      </c>
      <c r="T9" s="9">
        <f aca="true" t="shared" si="1" ref="T9:T14">7.5*P9*(((Q9+R9)/2)-S9)</f>
        <v>1248.1560000000002</v>
      </c>
      <c r="V9" s="10" t="s">
        <v>33</v>
      </c>
      <c r="W9" s="10">
        <v>13</v>
      </c>
      <c r="X9" s="9">
        <f aca="true" t="shared" si="2" ref="X9:X14">W9*0.336</f>
        <v>4.368</v>
      </c>
      <c r="Y9" s="9">
        <v>70</v>
      </c>
      <c r="Z9" s="9">
        <v>50</v>
      </c>
      <c r="AA9" s="9">
        <v>15</v>
      </c>
      <c r="AB9" s="9">
        <f aca="true" t="shared" si="3" ref="AB9:AB14">7.5*X9*(((Y9+Z9)/2)-AA9)</f>
        <v>1474.2000000000003</v>
      </c>
    </row>
    <row r="10" spans="7:28" ht="12.75">
      <c r="G10" t="s">
        <v>5</v>
      </c>
      <c r="N10" s="10" t="s">
        <v>34</v>
      </c>
      <c r="O10" s="10">
        <v>17</v>
      </c>
      <c r="P10" s="9">
        <f t="shared" si="0"/>
        <v>5.712000000000001</v>
      </c>
      <c r="Q10" s="9">
        <v>70</v>
      </c>
      <c r="R10" s="9">
        <v>50</v>
      </c>
      <c r="S10" s="9">
        <v>21.9</v>
      </c>
      <c r="T10" s="9">
        <f t="shared" si="1"/>
        <v>1632.2040000000002</v>
      </c>
      <c r="V10" s="10" t="s">
        <v>34</v>
      </c>
      <c r="W10" s="10">
        <v>17</v>
      </c>
      <c r="X10" s="9">
        <f t="shared" si="2"/>
        <v>5.712000000000001</v>
      </c>
      <c r="Y10" s="9">
        <v>70</v>
      </c>
      <c r="Z10" s="9">
        <v>50</v>
      </c>
      <c r="AA10" s="9">
        <v>15</v>
      </c>
      <c r="AB10" s="9">
        <f t="shared" si="3"/>
        <v>1927.8000000000002</v>
      </c>
    </row>
    <row r="11" spans="8:28" ht="12.75">
      <c r="H11" t="s">
        <v>6</v>
      </c>
      <c r="N11" s="10" t="s">
        <v>35</v>
      </c>
      <c r="O11" s="10">
        <v>47</v>
      </c>
      <c r="P11" s="9">
        <f t="shared" si="0"/>
        <v>15.792000000000002</v>
      </c>
      <c r="Q11" s="9">
        <v>70</v>
      </c>
      <c r="R11" s="9">
        <v>50</v>
      </c>
      <c r="S11" s="9">
        <v>21.9</v>
      </c>
      <c r="T11" s="9">
        <f t="shared" si="1"/>
        <v>4512.564</v>
      </c>
      <c r="V11" s="10" t="s">
        <v>35</v>
      </c>
      <c r="W11" s="10">
        <v>47</v>
      </c>
      <c r="X11" s="9">
        <f t="shared" si="2"/>
        <v>15.792000000000002</v>
      </c>
      <c r="Y11" s="9">
        <v>70</v>
      </c>
      <c r="Z11" s="9">
        <v>50</v>
      </c>
      <c r="AA11" s="9">
        <v>15</v>
      </c>
      <c r="AB11" s="9">
        <f t="shared" si="3"/>
        <v>5329.8</v>
      </c>
    </row>
    <row r="12" spans="7:28" ht="12.75">
      <c r="G12" t="s">
        <v>7</v>
      </c>
      <c r="N12" s="10" t="s">
        <v>36</v>
      </c>
      <c r="O12" s="10">
        <v>2</v>
      </c>
      <c r="P12" s="9">
        <f t="shared" si="0"/>
        <v>0.672</v>
      </c>
      <c r="Q12" s="9">
        <v>70</v>
      </c>
      <c r="R12" s="9">
        <v>50</v>
      </c>
      <c r="S12" s="9">
        <v>21.9</v>
      </c>
      <c r="T12" s="9">
        <f t="shared" si="1"/>
        <v>192.024</v>
      </c>
      <c r="V12" s="10" t="s">
        <v>36</v>
      </c>
      <c r="W12" s="10">
        <v>2</v>
      </c>
      <c r="X12" s="9">
        <f t="shared" si="2"/>
        <v>0.672</v>
      </c>
      <c r="Y12" s="9">
        <v>70</v>
      </c>
      <c r="Z12" s="9">
        <v>50</v>
      </c>
      <c r="AA12" s="9">
        <v>15</v>
      </c>
      <c r="AB12" s="9">
        <f t="shared" si="3"/>
        <v>226.8</v>
      </c>
    </row>
    <row r="13" spans="7:28" ht="12.75">
      <c r="G13" t="s">
        <v>8</v>
      </c>
      <c r="I13" t="s">
        <v>9</v>
      </c>
      <c r="N13" s="10" t="s">
        <v>37</v>
      </c>
      <c r="O13" s="10">
        <v>4</v>
      </c>
      <c r="P13" s="9">
        <f t="shared" si="0"/>
        <v>1.344</v>
      </c>
      <c r="Q13" s="9">
        <v>70</v>
      </c>
      <c r="R13" s="9">
        <v>50</v>
      </c>
      <c r="S13" s="9">
        <v>21.9</v>
      </c>
      <c r="T13" s="9">
        <f t="shared" si="1"/>
        <v>384.048</v>
      </c>
      <c r="V13" s="10" t="s">
        <v>37</v>
      </c>
      <c r="W13" s="10">
        <v>4</v>
      </c>
      <c r="X13" s="9">
        <f t="shared" si="2"/>
        <v>1.344</v>
      </c>
      <c r="Y13" s="9">
        <v>70</v>
      </c>
      <c r="Z13" s="9">
        <v>50</v>
      </c>
      <c r="AA13" s="9">
        <v>15</v>
      </c>
      <c r="AB13" s="9">
        <f t="shared" si="3"/>
        <v>453.6</v>
      </c>
    </row>
    <row r="14" spans="7:28" ht="12.75">
      <c r="G14" t="s">
        <v>10</v>
      </c>
      <c r="N14" s="10" t="s">
        <v>38</v>
      </c>
      <c r="O14" s="10">
        <v>7</v>
      </c>
      <c r="P14" s="9">
        <f t="shared" si="0"/>
        <v>2.3520000000000003</v>
      </c>
      <c r="Q14" s="9">
        <v>70</v>
      </c>
      <c r="R14" s="9">
        <v>50</v>
      </c>
      <c r="S14" s="9">
        <v>21.9</v>
      </c>
      <c r="T14" s="9">
        <f t="shared" si="1"/>
        <v>672.0840000000001</v>
      </c>
      <c r="V14" s="10" t="s">
        <v>38</v>
      </c>
      <c r="W14" s="10">
        <v>7</v>
      </c>
      <c r="X14" s="9">
        <f t="shared" si="2"/>
        <v>2.3520000000000003</v>
      </c>
      <c r="Y14" s="9">
        <v>70</v>
      </c>
      <c r="Z14" s="9">
        <v>50</v>
      </c>
      <c r="AA14" s="9">
        <v>15</v>
      </c>
      <c r="AB14" s="9">
        <f t="shared" si="3"/>
        <v>793.8000000000001</v>
      </c>
    </row>
    <row r="15" spans="7:28" ht="12.75">
      <c r="G15" t="s">
        <v>11</v>
      </c>
      <c r="N15" s="10"/>
      <c r="O15" s="10"/>
      <c r="P15" s="10"/>
      <c r="Q15" s="10"/>
      <c r="R15" s="10"/>
      <c r="S15" s="10"/>
      <c r="T15" s="10"/>
      <c r="V15" s="10"/>
      <c r="W15" s="10"/>
      <c r="X15" s="10"/>
      <c r="Y15" s="10"/>
      <c r="Z15" s="10"/>
      <c r="AA15" s="10"/>
      <c r="AB15" s="10"/>
    </row>
    <row r="16" spans="7:28" ht="12.75">
      <c r="G16" t="s">
        <v>12</v>
      </c>
      <c r="N16" s="10"/>
      <c r="O16" s="10"/>
      <c r="P16" s="10"/>
      <c r="Q16" s="10"/>
      <c r="R16" s="10"/>
      <c r="S16" s="10"/>
      <c r="T16" s="10"/>
      <c r="V16" s="10"/>
      <c r="W16" s="10"/>
      <c r="X16" s="10"/>
      <c r="Y16" s="10"/>
      <c r="Z16" s="10"/>
      <c r="AA16" s="10"/>
      <c r="AB16" s="10"/>
    </row>
    <row r="17" spans="14:28" ht="12.75">
      <c r="N17" s="10"/>
      <c r="O17" s="10"/>
      <c r="P17" s="10"/>
      <c r="Q17" s="10"/>
      <c r="R17" s="10"/>
      <c r="S17" s="10"/>
      <c r="T17" s="10"/>
      <c r="V17" s="10"/>
      <c r="W17" s="10"/>
      <c r="X17" s="10"/>
      <c r="Y17" s="10"/>
      <c r="Z17" s="10"/>
      <c r="AA17" s="10"/>
      <c r="AB17" s="10"/>
    </row>
    <row r="18" spans="2:28" ht="12.75">
      <c r="B18" t="s">
        <v>13</v>
      </c>
      <c r="H18" t="s">
        <v>14</v>
      </c>
      <c r="N18" s="10"/>
      <c r="O18" s="10"/>
      <c r="P18" s="10"/>
      <c r="Q18" s="10"/>
      <c r="R18" s="10"/>
      <c r="S18" s="10"/>
      <c r="T18" s="10"/>
      <c r="V18" s="10"/>
      <c r="W18" s="10"/>
      <c r="X18" s="10"/>
      <c r="Y18" s="10"/>
      <c r="Z18" s="10"/>
      <c r="AA18" s="10"/>
      <c r="AB18" s="10"/>
    </row>
    <row r="19" spans="14:28" ht="12.75">
      <c r="N19" s="10"/>
      <c r="O19" s="10"/>
      <c r="P19" s="10"/>
      <c r="Q19" s="10"/>
      <c r="R19" s="10"/>
      <c r="S19" s="10"/>
      <c r="T19" s="10"/>
      <c r="V19" s="10"/>
      <c r="W19" s="10"/>
      <c r="X19" s="10"/>
      <c r="Y19" s="10"/>
      <c r="Z19" s="10"/>
      <c r="AA19" s="10"/>
      <c r="AB19" s="10"/>
    </row>
    <row r="20" spans="8:28" ht="13.5" thickBot="1">
      <c r="H20" t="s">
        <v>40</v>
      </c>
      <c r="N20" s="10"/>
      <c r="O20" s="10"/>
      <c r="P20" s="10"/>
      <c r="Q20" s="10"/>
      <c r="R20" s="10"/>
      <c r="S20" s="10"/>
      <c r="T20" s="10"/>
      <c r="V20" s="10"/>
      <c r="W20" s="10"/>
      <c r="X20" s="10"/>
      <c r="Y20" s="10"/>
      <c r="Z20" s="10"/>
      <c r="AA20" s="10"/>
      <c r="AB20" s="10"/>
    </row>
    <row r="21" spans="8:28" ht="13.5" thickBot="1">
      <c r="H21" s="1" t="s">
        <v>15</v>
      </c>
      <c r="N21" s="11" t="s">
        <v>39</v>
      </c>
      <c r="O21" s="11">
        <f>SUM(O8:O20)</f>
        <v>106</v>
      </c>
      <c r="P21" s="11">
        <f>SUM(P8:P20)</f>
        <v>35.616</v>
      </c>
      <c r="Q21" s="11">
        <v>70</v>
      </c>
      <c r="R21" s="11">
        <v>50</v>
      </c>
      <c r="S21" s="4">
        <v>21.9</v>
      </c>
      <c r="T21" s="12">
        <f>SUM(T8:T14)</f>
        <v>10177.272</v>
      </c>
      <c r="V21" s="11" t="s">
        <v>39</v>
      </c>
      <c r="W21" s="11">
        <f>SUM(W8:W20)</f>
        <v>106</v>
      </c>
      <c r="X21" s="11">
        <f>SUM(X8:X20)</f>
        <v>35.616</v>
      </c>
      <c r="Y21" s="11">
        <v>20</v>
      </c>
      <c r="Z21" s="11">
        <v>50</v>
      </c>
      <c r="AA21" s="4">
        <v>21.9</v>
      </c>
      <c r="AB21" s="12">
        <f>SUM(AB8:AB14)</f>
        <v>12020.4</v>
      </c>
    </row>
    <row r="22" ht="12.75">
      <c r="I22" t="s">
        <v>16</v>
      </c>
    </row>
    <row r="23" ht="12.75">
      <c r="H23" t="s">
        <v>18</v>
      </c>
    </row>
    <row r="24" ht="12.75">
      <c r="H24" t="s">
        <v>19</v>
      </c>
    </row>
    <row r="25" ht="12.75">
      <c r="H25" t="s">
        <v>17</v>
      </c>
    </row>
    <row r="26" ht="12.75">
      <c r="H26" t="s">
        <v>20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17"/>
  <sheetViews>
    <sheetView workbookViewId="0" topLeftCell="A1">
      <selection activeCell="L7" sqref="L7"/>
    </sheetView>
  </sheetViews>
  <sheetFormatPr defaultColWidth="9.140625" defaultRowHeight="12.75"/>
  <sheetData>
    <row r="4" ht="12.75">
      <c r="C4" t="s">
        <v>41</v>
      </c>
    </row>
    <row r="5" ht="13.5" thickBot="1"/>
    <row r="6" spans="3:8" ht="12.75">
      <c r="C6" s="7" t="s">
        <v>42</v>
      </c>
      <c r="D6" s="8"/>
      <c r="E6" s="19" t="s">
        <v>46</v>
      </c>
      <c r="F6" s="19" t="s">
        <v>47</v>
      </c>
      <c r="G6" s="20" t="s">
        <v>44</v>
      </c>
      <c r="H6" s="21" t="s">
        <v>45</v>
      </c>
    </row>
    <row r="7" spans="3:8" ht="12.75">
      <c r="C7" s="30"/>
      <c r="D7" s="31"/>
      <c r="E7" s="22" t="s">
        <v>48</v>
      </c>
      <c r="F7" s="22" t="s">
        <v>55</v>
      </c>
      <c r="G7" s="14"/>
      <c r="H7" s="23"/>
    </row>
    <row r="8" spans="3:8" ht="13.5" thickBot="1">
      <c r="C8" s="30" t="s">
        <v>43</v>
      </c>
      <c r="D8" s="31"/>
      <c r="E8" s="22">
        <v>10.8</v>
      </c>
      <c r="F8" s="22">
        <f>E8*3</f>
        <v>32.400000000000006</v>
      </c>
      <c r="G8" s="15"/>
      <c r="H8" s="24"/>
    </row>
    <row r="9" spans="3:8" ht="13.5" thickBot="1">
      <c r="C9" s="30" t="s">
        <v>53</v>
      </c>
      <c r="D9" s="31"/>
      <c r="E9" s="22" t="s">
        <v>52</v>
      </c>
      <c r="F9" s="22"/>
      <c r="G9" s="17">
        <f>(0.7*F8*((F10-F11)/0.4))</f>
        <v>844.8299999999999</v>
      </c>
      <c r="H9" s="18">
        <f>G9*(0.03/0.1)</f>
        <v>253.44899999999996</v>
      </c>
    </row>
    <row r="10" spans="3:8" ht="12.75">
      <c r="C10" s="30" t="s">
        <v>49</v>
      </c>
      <c r="D10" s="31"/>
      <c r="E10" s="22" t="s">
        <v>28</v>
      </c>
      <c r="F10" s="22">
        <v>21.9</v>
      </c>
      <c r="G10" s="16"/>
      <c r="H10" s="25"/>
    </row>
    <row r="11" spans="3:8" ht="12.75">
      <c r="C11" s="30" t="s">
        <v>50</v>
      </c>
      <c r="D11" s="31"/>
      <c r="E11" s="22" t="s">
        <v>28</v>
      </c>
      <c r="F11" s="22">
        <v>7</v>
      </c>
      <c r="G11" s="14"/>
      <c r="H11" s="23"/>
    </row>
    <row r="12" spans="3:8" ht="12.75">
      <c r="C12" s="30" t="s">
        <v>51</v>
      </c>
      <c r="D12" s="31"/>
      <c r="E12" s="22" t="s">
        <v>52</v>
      </c>
      <c r="F12" s="22">
        <f>IF(a!T10="","",a!T10)</f>
        <v>1632.2040000000002</v>
      </c>
      <c r="G12" s="14"/>
      <c r="H12" s="23"/>
    </row>
    <row r="13" spans="3:8" ht="12.75">
      <c r="C13" s="30" t="s">
        <v>54</v>
      </c>
      <c r="D13" s="31"/>
      <c r="E13" s="22" t="s">
        <v>55</v>
      </c>
      <c r="F13" s="22">
        <f>(5.4*5.4)</f>
        <v>29.160000000000004</v>
      </c>
      <c r="G13" s="14"/>
      <c r="H13" s="23"/>
    </row>
    <row r="14" spans="3:8" ht="13.5" thickBot="1">
      <c r="C14" s="30" t="s">
        <v>56</v>
      </c>
      <c r="D14" s="31"/>
      <c r="E14" s="22" t="s">
        <v>28</v>
      </c>
      <c r="F14" s="22">
        <v>13</v>
      </c>
      <c r="G14" s="15"/>
      <c r="H14" s="24"/>
    </row>
    <row r="15" spans="3:8" ht="12.75">
      <c r="C15" s="30" t="s">
        <v>53</v>
      </c>
      <c r="D15" s="31"/>
      <c r="E15" s="22" t="s">
        <v>52</v>
      </c>
      <c r="F15" s="22"/>
      <c r="G15" s="13">
        <f>(0.7*F13*((F10-F14)/0.4))</f>
        <v>454.167</v>
      </c>
      <c r="H15" s="27">
        <f>G15*(0.03/0.1)</f>
        <v>136.25009999999997</v>
      </c>
    </row>
    <row r="16" spans="3:8" ht="12.75">
      <c r="C16" s="30" t="s">
        <v>57</v>
      </c>
      <c r="D16" s="31"/>
      <c r="E16" s="22" t="s">
        <v>48</v>
      </c>
      <c r="F16" s="22">
        <v>0.1</v>
      </c>
      <c r="G16" s="6"/>
      <c r="H16" s="23"/>
    </row>
    <row r="17" spans="3:8" ht="13.5" thickBot="1">
      <c r="C17" s="4" t="s">
        <v>58</v>
      </c>
      <c r="D17" s="5"/>
      <c r="E17" s="26"/>
      <c r="F17" s="26">
        <v>0.03</v>
      </c>
      <c r="G17" s="28"/>
      <c r="H17" s="2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01023850</dc:creator>
  <cp:keywords/>
  <dc:description/>
  <cp:lastModifiedBy>DAMIANO</cp:lastModifiedBy>
  <dcterms:created xsi:type="dcterms:W3CDTF">2007-02-16T10:40:15Z</dcterms:created>
  <dcterms:modified xsi:type="dcterms:W3CDTF">2007-05-09T19:38:09Z</dcterms:modified>
  <cp:category/>
  <cp:version/>
  <cp:contentType/>
  <cp:contentStatus/>
</cp:coreProperties>
</file>